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ojection_rw\LongTerm\2022-2032\Industry_xls\"/>
    </mc:Choice>
  </mc:AlternateContent>
  <xr:revisionPtr revIDLastSave="0" documentId="13_ncr:1_{9BD86D13-E756-4220-BA87-58AFC046C51A}" xr6:coauthVersionLast="47" xr6:coauthVersionMax="47" xr10:uidLastSave="{00000000-0000-0000-0000-000000000000}"/>
  <bookViews>
    <workbookView xWindow="-28920" yWindow="-120" windowWidth="29040" windowHeight="15840" xr2:uid="{93498E9B-02E1-4D8F-96AB-CFC05CE13A76}"/>
  </bookViews>
  <sheets>
    <sheet name="Industry Projections 2022-2032" sheetId="1" r:id="rId1"/>
    <sheet name="Methodology &amp; Technical Notes" sheetId="2" r:id="rId2"/>
  </sheets>
  <definedNames>
    <definedName name="_xlnm.Print_Area" localSheetId="0">'Industry Projections 2022-2032'!$B$1:$H$129</definedName>
    <definedName name="_xlnm.Print_Titles" localSheetId="0">'Industry Projections 2022-2032'!$1:$7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3" i="1" l="1"/>
  <c r="G63" i="1"/>
  <c r="H118" i="1" l="1"/>
  <c r="G118" i="1"/>
  <c r="H116" i="1"/>
  <c r="D116" i="1"/>
  <c r="G116" i="1" s="1"/>
  <c r="F114" i="1"/>
  <c r="H114" i="1" s="1"/>
  <c r="E114" i="1"/>
  <c r="G114" i="1" s="1"/>
  <c r="F112" i="1"/>
  <c r="E112" i="1"/>
  <c r="D112" i="1"/>
  <c r="D105" i="1" s="1"/>
  <c r="H111" i="1"/>
  <c r="G111" i="1"/>
  <c r="H110" i="1"/>
  <c r="G110" i="1"/>
  <c r="H109" i="1"/>
  <c r="G109" i="1"/>
  <c r="H108" i="1"/>
  <c r="G108" i="1"/>
  <c r="F107" i="1"/>
  <c r="E107" i="1"/>
  <c r="D107" i="1"/>
  <c r="H103" i="1"/>
  <c r="G103" i="1"/>
  <c r="H102" i="1"/>
  <c r="H101" i="1"/>
  <c r="G101" i="1"/>
  <c r="H100" i="1"/>
  <c r="G100" i="1"/>
  <c r="H98" i="1"/>
  <c r="G98" i="1"/>
  <c r="H97" i="1"/>
  <c r="G97" i="1"/>
  <c r="H96" i="1"/>
  <c r="G96" i="1"/>
  <c r="H95" i="1"/>
  <c r="G95" i="1"/>
  <c r="H94" i="1"/>
  <c r="G94" i="1"/>
  <c r="H92" i="1"/>
  <c r="G92" i="1"/>
  <c r="H91" i="1"/>
  <c r="G91" i="1"/>
  <c r="H90" i="1"/>
  <c r="G90" i="1"/>
  <c r="H89" i="1"/>
  <c r="G89" i="1"/>
  <c r="H88" i="1"/>
  <c r="G88" i="1"/>
  <c r="H86" i="1"/>
  <c r="G86" i="1"/>
  <c r="H85" i="1"/>
  <c r="G85" i="1"/>
  <c r="H84" i="1"/>
  <c r="H83" i="1"/>
  <c r="G83" i="1"/>
  <c r="H81" i="1"/>
  <c r="G81" i="1"/>
  <c r="H80" i="1"/>
  <c r="G80" i="1"/>
  <c r="H79" i="1"/>
  <c r="G79" i="1"/>
  <c r="H78" i="1"/>
  <c r="H77" i="1"/>
  <c r="G77" i="1"/>
  <c r="H76" i="1"/>
  <c r="G76" i="1"/>
  <c r="H75" i="1"/>
  <c r="G75" i="1"/>
  <c r="H73" i="1"/>
  <c r="H72" i="1"/>
  <c r="G72" i="1"/>
  <c r="H71" i="1"/>
  <c r="G71" i="1"/>
  <c r="H70" i="1"/>
  <c r="G70" i="1"/>
  <c r="H69" i="1"/>
  <c r="G69" i="1"/>
  <c r="H68" i="1"/>
  <c r="G68" i="1"/>
  <c r="H66" i="1"/>
  <c r="G66" i="1"/>
  <c r="H65" i="1"/>
  <c r="G65" i="1"/>
  <c r="H64" i="1"/>
  <c r="G64" i="1"/>
  <c r="H62" i="1"/>
  <c r="G62" i="1"/>
  <c r="H61" i="1"/>
  <c r="G61" i="1"/>
  <c r="H58" i="1"/>
  <c r="G58" i="1"/>
  <c r="H56" i="1"/>
  <c r="G56" i="1"/>
  <c r="H55" i="1"/>
  <c r="G55" i="1"/>
  <c r="H54" i="1"/>
  <c r="H53" i="1"/>
  <c r="G53" i="1"/>
  <c r="H52" i="1"/>
  <c r="G52" i="1"/>
  <c r="H51" i="1"/>
  <c r="G51" i="1"/>
  <c r="H50" i="1"/>
  <c r="G50" i="1"/>
  <c r="H49" i="1"/>
  <c r="G49" i="1"/>
  <c r="H48" i="1"/>
  <c r="G48" i="1"/>
  <c r="H46" i="1"/>
  <c r="G46" i="1"/>
  <c r="H45" i="1"/>
  <c r="G45" i="1"/>
  <c r="H44" i="1"/>
  <c r="G44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4" i="1"/>
  <c r="G34" i="1"/>
  <c r="H33" i="1"/>
  <c r="G33" i="1"/>
  <c r="H32" i="1"/>
  <c r="G32" i="1"/>
  <c r="H31" i="1"/>
  <c r="H30" i="1"/>
  <c r="G30" i="1"/>
  <c r="H29" i="1"/>
  <c r="G29" i="1"/>
  <c r="H28" i="1"/>
  <c r="G28" i="1"/>
  <c r="H26" i="1"/>
  <c r="G26" i="1"/>
  <c r="H25" i="1"/>
  <c r="G25" i="1"/>
  <c r="H24" i="1"/>
  <c r="G24" i="1"/>
  <c r="H23" i="1"/>
  <c r="G23" i="1"/>
  <c r="H22" i="1"/>
  <c r="G22" i="1"/>
  <c r="H20" i="1"/>
  <c r="G20" i="1"/>
  <c r="H19" i="1"/>
  <c r="G19" i="1"/>
  <c r="H18" i="1"/>
  <c r="G18" i="1"/>
  <c r="H16" i="1"/>
  <c r="G16" i="1"/>
  <c r="H14" i="1"/>
  <c r="G14" i="1"/>
  <c r="H13" i="1"/>
  <c r="G13" i="1"/>
  <c r="H12" i="1"/>
  <c r="G12" i="1"/>
  <c r="H11" i="1"/>
  <c r="G11" i="1"/>
  <c r="H10" i="1"/>
  <c r="G10" i="1"/>
  <c r="G112" i="1" l="1"/>
  <c r="F105" i="1"/>
  <c r="H105" i="1" s="1"/>
  <c r="H107" i="1"/>
  <c r="G107" i="1"/>
  <c r="H112" i="1"/>
  <c r="E105" i="1"/>
</calcChain>
</file>

<file path=xl/sharedStrings.xml><?xml version="1.0" encoding="utf-8"?>
<sst xmlns="http://schemas.openxmlformats.org/spreadsheetml/2006/main" count="238" uniqueCount="209">
  <si>
    <t>VERMONT LONG TERM INDUSTRY PROJECTIONS</t>
  </si>
  <si>
    <t>Annual Growth %</t>
  </si>
  <si>
    <t>NAICS Industry</t>
  </si>
  <si>
    <t>Actual</t>
  </si>
  <si>
    <t>Projected</t>
  </si>
  <si>
    <t>Employment</t>
  </si>
  <si>
    <t>Private Industry</t>
  </si>
  <si>
    <t xml:space="preserve">    Natural Resources and Mining</t>
  </si>
  <si>
    <t>111</t>
  </si>
  <si>
    <t>Crop Production</t>
  </si>
  <si>
    <t>112</t>
  </si>
  <si>
    <t>Animal Production</t>
  </si>
  <si>
    <t>113</t>
  </si>
  <si>
    <t>Forestry and Logging</t>
  </si>
  <si>
    <t>115</t>
  </si>
  <si>
    <t>Agriculture and Forestry Support Activities</t>
  </si>
  <si>
    <t>212</t>
  </si>
  <si>
    <t>Mining (except Oil and Gas)</t>
  </si>
  <si>
    <t>na</t>
  </si>
  <si>
    <t>n</t>
  </si>
  <si>
    <t xml:space="preserve">    Utilities</t>
  </si>
  <si>
    <t>221</t>
  </si>
  <si>
    <t>Utilities</t>
  </si>
  <si>
    <t xml:space="preserve">    Construction</t>
  </si>
  <si>
    <t>236</t>
  </si>
  <si>
    <t>Construction of Buildings</t>
  </si>
  <si>
    <t>237</t>
  </si>
  <si>
    <t>Heavy and Civil Engineering Construction</t>
  </si>
  <si>
    <t>238</t>
  </si>
  <si>
    <t>Specialty Trade Contractors</t>
  </si>
  <si>
    <t xml:space="preserve">    Manufacturing</t>
  </si>
  <si>
    <t>311</t>
  </si>
  <si>
    <t>Food Manufacturing</t>
  </si>
  <si>
    <t>312</t>
  </si>
  <si>
    <t>Beverage &amp; Tobacco Product Manufacturing</t>
  </si>
  <si>
    <t>313</t>
  </si>
  <si>
    <t>Textile Mills</t>
  </si>
  <si>
    <t>314</t>
  </si>
  <si>
    <t>Textile Product Mills</t>
  </si>
  <si>
    <t>315</t>
  </si>
  <si>
    <t>Apparel Manufacturing</t>
  </si>
  <si>
    <t>316</t>
  </si>
  <si>
    <t>Leather and Allied Product Manufacturing</t>
  </si>
  <si>
    <t>321</t>
  </si>
  <si>
    <t>Wood Product Manufacturing</t>
  </si>
  <si>
    <t>322</t>
  </si>
  <si>
    <t>Paper Manufacturing</t>
  </si>
  <si>
    <t>323</t>
  </si>
  <si>
    <t>Printing and Related Support Activities</t>
  </si>
  <si>
    <t>324</t>
  </si>
  <si>
    <t>Petroleum and Coal Products Manufacturing</t>
  </si>
  <si>
    <t>325</t>
  </si>
  <si>
    <t>Chemical Manufacturing</t>
  </si>
  <si>
    <t>326</t>
  </si>
  <si>
    <t>Plastics and Rubber Products Manufacturing</t>
  </si>
  <si>
    <t>327</t>
  </si>
  <si>
    <t>Nonmetallic Mineral Product Manufacturing</t>
  </si>
  <si>
    <t>331</t>
  </si>
  <si>
    <t>Primary Metal Manufacturing</t>
  </si>
  <si>
    <t>332</t>
  </si>
  <si>
    <t>Fabricated Metal Product Manufacturing</t>
  </si>
  <si>
    <t>333</t>
  </si>
  <si>
    <t>Machinery Manufacturing</t>
  </si>
  <si>
    <t>334</t>
  </si>
  <si>
    <t>Computer and Electronic Product Mfg.</t>
  </si>
  <si>
    <t>335</t>
  </si>
  <si>
    <t>Electrical Equipment and Appliances Mfg.</t>
  </si>
  <si>
    <t>336</t>
  </si>
  <si>
    <t>Transportation Equipment Manufacturing</t>
  </si>
  <si>
    <t>337</t>
  </si>
  <si>
    <t>Furniture and Related Product Mfg.</t>
  </si>
  <si>
    <t>339</t>
  </si>
  <si>
    <t>Miscellaneous Manufacturing</t>
  </si>
  <si>
    <t xml:space="preserve">    Wholesale Trade</t>
  </si>
  <si>
    <t>423</t>
  </si>
  <si>
    <t>Merchant Wholesalers, Durable Goods</t>
  </si>
  <si>
    <t>424</t>
  </si>
  <si>
    <t>Merchant Wholesalers, Nondurable Goods</t>
  </si>
  <si>
    <t>425</t>
  </si>
  <si>
    <t>Wholesale Electronic Markets, Agents, Brokers</t>
  </si>
  <si>
    <t>441</t>
  </si>
  <si>
    <t>Motor Vehicle and Parts Dealers</t>
  </si>
  <si>
    <t>444</t>
  </si>
  <si>
    <t>445</t>
  </si>
  <si>
    <t xml:space="preserve">    Transportation &amp; Warehousing</t>
  </si>
  <si>
    <t>481</t>
  </si>
  <si>
    <t>Air Transportation</t>
  </si>
  <si>
    <t>482</t>
  </si>
  <si>
    <t>Rail Transportation</t>
  </si>
  <si>
    <t>483</t>
  </si>
  <si>
    <t>Water Transportation</t>
  </si>
  <si>
    <t>484</t>
  </si>
  <si>
    <t>Truck Transportation</t>
  </si>
  <si>
    <t>485</t>
  </si>
  <si>
    <t>Transit and Ground Passenger Transport</t>
  </si>
  <si>
    <t>487</t>
  </si>
  <si>
    <t>Scenic and Sightseeing Transportation</t>
  </si>
  <si>
    <t>488</t>
  </si>
  <si>
    <t>Support Activities for Transportation</t>
  </si>
  <si>
    <t>492</t>
  </si>
  <si>
    <t>Couriers and Messengers</t>
  </si>
  <si>
    <t>493</t>
  </si>
  <si>
    <t>Warehousing and Storage</t>
  </si>
  <si>
    <t xml:space="preserve">    Information</t>
  </si>
  <si>
    <t>512</t>
  </si>
  <si>
    <t>Motion Picture and Sound Recording Industries</t>
  </si>
  <si>
    <t>515</t>
  </si>
  <si>
    <t>517</t>
  </si>
  <si>
    <t>Telecommunications</t>
  </si>
  <si>
    <t>518</t>
  </si>
  <si>
    <t>519</t>
  </si>
  <si>
    <t xml:space="preserve">     Financial Activities </t>
  </si>
  <si>
    <t>522</t>
  </si>
  <si>
    <t>Credit Intermediation and Related Activities</t>
  </si>
  <si>
    <t>523</t>
  </si>
  <si>
    <t>Securities, Commodity Contracts, &amp; Investments</t>
  </si>
  <si>
    <t>524</t>
  </si>
  <si>
    <t>Insurance Carriers and Related Activities</t>
  </si>
  <si>
    <t>531</t>
  </si>
  <si>
    <t>Real Estate</t>
  </si>
  <si>
    <t>532</t>
  </si>
  <si>
    <t>Rental &amp; Leasing Services</t>
  </si>
  <si>
    <t>533</t>
  </si>
  <si>
    <t>Lessors of Nonfinancial Intangible Assets</t>
  </si>
  <si>
    <t xml:space="preserve">    Professional and Business Services</t>
  </si>
  <si>
    <t>541</t>
  </si>
  <si>
    <t>Professional, Scientific &amp; Technical Services</t>
  </si>
  <si>
    <t>551</t>
  </si>
  <si>
    <t>Management of Companies and Enterprises</t>
  </si>
  <si>
    <t>561</t>
  </si>
  <si>
    <t>Administrative and Support Services</t>
  </si>
  <si>
    <t>562</t>
  </si>
  <si>
    <t>Waste Management and Remediation Services</t>
  </si>
  <si>
    <t xml:space="preserve">    Educational and Health Services</t>
  </si>
  <si>
    <t>611</t>
  </si>
  <si>
    <t>Educational Services (incl. Public Education)</t>
  </si>
  <si>
    <t>621</t>
  </si>
  <si>
    <t>Ambulatory Health Care Services</t>
  </si>
  <si>
    <t>622</t>
  </si>
  <si>
    <t>Hospitals (incl. State Hospital)</t>
  </si>
  <si>
    <t>623</t>
  </si>
  <si>
    <t>Nursing and Residential Care Facilities</t>
  </si>
  <si>
    <t>624</t>
  </si>
  <si>
    <t>Social Assistance</t>
  </si>
  <si>
    <t xml:space="preserve">    Leisure and Hospitality</t>
  </si>
  <si>
    <t>711</t>
  </si>
  <si>
    <t>Perf. Arts, Spectator Sports, &amp; Rel. Industries</t>
  </si>
  <si>
    <t>712</t>
  </si>
  <si>
    <t>Museums, Historical Sites, Zoos and Parks</t>
  </si>
  <si>
    <t>713</t>
  </si>
  <si>
    <t>Amusement, Gambling &amp; Recreation</t>
  </si>
  <si>
    <t>721</t>
  </si>
  <si>
    <t>Accommodation</t>
  </si>
  <si>
    <t>722</t>
  </si>
  <si>
    <t>Food Services and Drinking Places</t>
  </si>
  <si>
    <t xml:space="preserve">    Other Services</t>
  </si>
  <si>
    <t>811</t>
  </si>
  <si>
    <t>Repair and Maintenance</t>
  </si>
  <si>
    <t>812</t>
  </si>
  <si>
    <t>Personal and Laundry Services</t>
  </si>
  <si>
    <t>813</t>
  </si>
  <si>
    <t>Religious, Grantmaking, Civic, &amp; Prof. Orgs.</t>
  </si>
  <si>
    <t>814</t>
  </si>
  <si>
    <t>Private Households</t>
  </si>
  <si>
    <t>Total Private Industry Employment *</t>
  </si>
  <si>
    <t>Total Federal Government Employment</t>
  </si>
  <si>
    <t xml:space="preserve">     Federal Government (excl. Postal Service)</t>
  </si>
  <si>
    <t xml:space="preserve">     Postal Service</t>
  </si>
  <si>
    <t>State Government (excl. Education, Hospitals)</t>
  </si>
  <si>
    <t>Local Government (excl. Education)</t>
  </si>
  <si>
    <t>Total Government Employment</t>
  </si>
  <si>
    <t>Total Wage &amp; Salary Employment **</t>
  </si>
  <si>
    <t>Total Employment **</t>
  </si>
  <si>
    <t>n - data do not meet disclosure standards</t>
  </si>
  <si>
    <t>na - not available</t>
  </si>
  <si>
    <t>*  Total Private Industry employment includes public education and state hospital employment.</t>
  </si>
  <si>
    <t xml:space="preserve">** Employment totals include suppressed values and do not equal the sum of the disclosed industry line items </t>
  </si>
  <si>
    <t>NAICS Refers to the North American Industry Classification System.</t>
  </si>
  <si>
    <t>Growth rates are compound average annual rates.</t>
  </si>
  <si>
    <t>525</t>
  </si>
  <si>
    <t>Funds, Trusts, and Other Financial Vehicles</t>
  </si>
  <si>
    <t>2022 - 2032</t>
  </si>
  <si>
    <t>2000 - 2022</t>
  </si>
  <si>
    <t xml:space="preserve">    Retail Trade*** </t>
  </si>
  <si>
    <t>Food and Beverage Retailers</t>
  </si>
  <si>
    <t>449</t>
  </si>
  <si>
    <t>455</t>
  </si>
  <si>
    <t>General Merchandise Retailers</t>
  </si>
  <si>
    <t>456</t>
  </si>
  <si>
    <t>Health and Personal Care Retailers</t>
  </si>
  <si>
    <t>457</t>
  </si>
  <si>
    <t>Gasoline Stations and Fuel Dealers***</t>
  </si>
  <si>
    <t>n/a</t>
  </si>
  <si>
    <t>458</t>
  </si>
  <si>
    <t>459</t>
  </si>
  <si>
    <t>513</t>
  </si>
  <si>
    <t>Publishing Industries***</t>
  </si>
  <si>
    <t>Broadcasting and Content Providers***</t>
  </si>
  <si>
    <t>Self Employed Workers, All Jobs</t>
  </si>
  <si>
    <t xml:space="preserve">   For Retail Industries, online sales were allocated to the underlying industry</t>
  </si>
  <si>
    <t xml:space="preserve">   For Information Industries, online publishing and broadcasting are now included in the overall category</t>
  </si>
  <si>
    <t>last updated July 2024</t>
  </si>
  <si>
    <t>***NAICS Title/Content change in 2022</t>
  </si>
  <si>
    <t>Building Material and Garden Supply Dealers</t>
  </si>
  <si>
    <t>Furniture, Furnishings, Appliance Retailers***</t>
  </si>
  <si>
    <t>Clothing and Accs, Shoe, and Jewelry Retailers</t>
  </si>
  <si>
    <t>Sports, Hobby, Musical, Book, and Misc Rtlrs***</t>
  </si>
  <si>
    <t>Data Processing, Hosting, and Related Svcs</t>
  </si>
  <si>
    <t>Web Search, Libraries, and Other Info Svcs***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</si>
</sst>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1E9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NumberFormat="0" applyFill="0" applyBorder="0" applyAlignment="0" applyProtection="0"/>
    <xf numFmtId="0" fontId="4" fillId="0" borderId="0"/>
  </cellStyleXfs>
  <cellXfs count="3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3" fontId="0" fillId="3" borderId="0" xfId="0" applyNumberFormat="1" applyFill="1"/>
    <xf numFmtId="164" fontId="0" fillId="3" borderId="0" xfId="0" applyNumberFormat="1" applyFill="1"/>
    <xf numFmtId="0" fontId="0" fillId="0" borderId="0" xfId="0" quotePrefix="1"/>
    <xf numFmtId="3" fontId="0" fillId="0" borderId="0" xfId="0" applyNumberFormat="1"/>
    <xf numFmtId="164" fontId="0" fillId="0" borderId="0" xfId="0" applyNumberFormat="1"/>
    <xf numFmtId="4" fontId="2" fillId="0" borderId="0" xfId="1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5" fillId="0" borderId="0" xfId="0" applyFont="1"/>
    <xf numFmtId="0" fontId="3" fillId="2" borderId="0" xfId="0" applyFont="1" applyFill="1" applyAlignment="1">
      <alignment horizontal="left"/>
    </xf>
    <xf numFmtId="0" fontId="2" fillId="0" borderId="0" xfId="0" quotePrefix="1" applyFont="1"/>
    <xf numFmtId="0" fontId="4" fillId="0" borderId="0" xfId="2"/>
    <xf numFmtId="164" fontId="0" fillId="0" borderId="0" xfId="0" quotePrefix="1" applyNumberFormat="1" applyAlignment="1">
      <alignment horizontal="right"/>
    </xf>
    <xf numFmtId="0" fontId="5" fillId="0" borderId="0" xfId="0" quotePrefix="1" applyFont="1"/>
    <xf numFmtId="0" fontId="0" fillId="4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</cellXfs>
  <cellStyles count="3">
    <cellStyle name="Normal" xfId="0" builtinId="0"/>
    <cellStyle name="Normal 3" xfId="2" xr:uid="{005080C0-BC53-4821-8816-38715FB75FA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0</xdr:rowOff>
    </xdr:from>
    <xdr:to>
      <xdr:col>11</xdr:col>
      <xdr:colOff>180975</xdr:colOff>
      <xdr:row>48</xdr:row>
      <xdr:rowOff>122426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6C9F7D-03EF-4CD4-25C5-4E9BD6AC0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71450"/>
          <a:ext cx="6276976" cy="8180576"/>
        </a:xfrm>
        <a:prstGeom prst="rect">
          <a:avLst/>
        </a:prstGeom>
      </xdr:spPr>
    </xdr:pic>
    <xdr:clientData/>
  </xdr:twoCellAnchor>
  <xdr:twoCellAnchor editAs="oneCell">
    <xdr:from>
      <xdr:col>0</xdr:col>
      <xdr:colOff>495299</xdr:colOff>
      <xdr:row>51</xdr:row>
      <xdr:rowOff>53340</xdr:rowOff>
    </xdr:from>
    <xdr:to>
      <xdr:col>11</xdr:col>
      <xdr:colOff>488742</xdr:colOff>
      <xdr:row>58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0B0464-BFF1-D3D8-A045-7EBF1B18B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5299" y="8797290"/>
          <a:ext cx="6699043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2CDE7-824E-4559-A7C9-0DF6F8975D8E}">
  <dimension ref="B1:I138"/>
  <sheetViews>
    <sheetView tabSelected="1" zoomScale="91" zoomScaleNormal="91" workbookViewId="0">
      <selection activeCell="B7" sqref="B7"/>
    </sheetView>
  </sheetViews>
  <sheetFormatPr defaultRowHeight="13.2" x14ac:dyDescent="0.25"/>
  <cols>
    <col min="1" max="1" width="2" customWidth="1"/>
    <col min="2" max="2" width="4.44140625" customWidth="1"/>
    <col min="3" max="3" width="39.88671875" customWidth="1"/>
    <col min="4" max="4" width="12.109375" customWidth="1"/>
    <col min="5" max="6" width="12.33203125" bestFit="1" customWidth="1"/>
    <col min="7" max="7" width="11.33203125" customWidth="1"/>
    <col min="8" max="8" width="10.6640625" bestFit="1" customWidth="1"/>
  </cols>
  <sheetData>
    <row r="1" spans="2:8" ht="15.6" x14ac:dyDescent="0.3">
      <c r="B1" s="26" t="s">
        <v>0</v>
      </c>
      <c r="C1" s="26"/>
      <c r="D1" s="26"/>
      <c r="E1" s="26"/>
      <c r="F1" s="26"/>
      <c r="G1" s="26"/>
      <c r="H1" s="26"/>
    </row>
    <row r="2" spans="2:8" ht="15.6" x14ac:dyDescent="0.3">
      <c r="B2" s="26" t="s">
        <v>181</v>
      </c>
      <c r="C2" s="26"/>
      <c r="D2" s="26"/>
      <c r="E2" s="26"/>
      <c r="F2" s="26"/>
      <c r="G2" s="26"/>
      <c r="H2" s="26"/>
    </row>
    <row r="3" spans="2:8" x14ac:dyDescent="0.25">
      <c r="B3" s="27"/>
      <c r="C3" s="27"/>
      <c r="D3" s="27"/>
      <c r="E3" s="27"/>
      <c r="F3" s="27"/>
      <c r="G3" s="27"/>
      <c r="H3" s="27"/>
    </row>
    <row r="4" spans="2:8" x14ac:dyDescent="0.25">
      <c r="B4" s="1"/>
      <c r="C4" s="1"/>
      <c r="D4" s="1"/>
      <c r="E4" s="2"/>
      <c r="F4" s="2"/>
      <c r="G4" s="28" t="s">
        <v>1</v>
      </c>
      <c r="H4" s="28"/>
    </row>
    <row r="5" spans="2:8" x14ac:dyDescent="0.25">
      <c r="B5" s="1"/>
      <c r="C5" s="3" t="s">
        <v>2</v>
      </c>
      <c r="D5" s="3">
        <v>2000</v>
      </c>
      <c r="E5" s="3">
        <v>2022</v>
      </c>
      <c r="F5" s="3">
        <v>2032</v>
      </c>
      <c r="G5" s="3" t="s">
        <v>3</v>
      </c>
      <c r="H5" s="3" t="s">
        <v>4</v>
      </c>
    </row>
    <row r="6" spans="2:8" x14ac:dyDescent="0.25">
      <c r="B6" s="1"/>
      <c r="C6" s="1"/>
      <c r="D6" s="3" t="s">
        <v>5</v>
      </c>
      <c r="E6" s="3" t="s">
        <v>5</v>
      </c>
      <c r="F6" s="3" t="s">
        <v>5</v>
      </c>
      <c r="G6" s="3" t="s">
        <v>182</v>
      </c>
      <c r="H6" s="20" t="s">
        <v>181</v>
      </c>
    </row>
    <row r="7" spans="2:8" x14ac:dyDescent="0.25">
      <c r="D7" s="4"/>
      <c r="E7" s="4"/>
      <c r="F7" s="4"/>
      <c r="G7" s="4"/>
    </row>
    <row r="8" spans="2:8" x14ac:dyDescent="0.25">
      <c r="B8" s="29" t="s">
        <v>6</v>
      </c>
      <c r="C8" s="29"/>
      <c r="D8" s="1"/>
      <c r="E8" s="1"/>
      <c r="F8" s="1"/>
      <c r="G8" s="1"/>
      <c r="H8" s="1"/>
    </row>
    <row r="9" spans="2:8" x14ac:dyDescent="0.25">
      <c r="B9" s="5" t="s">
        <v>7</v>
      </c>
      <c r="C9" s="5"/>
      <c r="D9" s="6"/>
      <c r="E9" s="6"/>
      <c r="F9" s="6"/>
      <c r="G9" s="7"/>
      <c r="H9" s="7"/>
    </row>
    <row r="10" spans="2:8" x14ac:dyDescent="0.25">
      <c r="B10" s="8" t="s">
        <v>8</v>
      </c>
      <c r="C10" t="s">
        <v>9</v>
      </c>
      <c r="D10" s="9">
        <v>532</v>
      </c>
      <c r="E10" s="9">
        <v>1216</v>
      </c>
      <c r="F10" s="9">
        <v>1303</v>
      </c>
      <c r="G10" s="10">
        <f t="shared" ref="G10:G14" si="0">(E10/D10)^(1/22)-1</f>
        <v>3.8291214413793018E-2</v>
      </c>
      <c r="H10" s="10">
        <f>(F10/E10)^(1/10)-1</f>
        <v>6.9341823385316026E-3</v>
      </c>
    </row>
    <row r="11" spans="2:8" x14ac:dyDescent="0.25">
      <c r="B11" s="8" t="s">
        <v>10</v>
      </c>
      <c r="C11" t="s">
        <v>11</v>
      </c>
      <c r="D11" s="9">
        <v>1017</v>
      </c>
      <c r="E11" s="9">
        <v>1829</v>
      </c>
      <c r="F11" s="9">
        <v>1765</v>
      </c>
      <c r="G11" s="10">
        <f t="shared" si="0"/>
        <v>2.7036868632314581E-2</v>
      </c>
      <c r="H11" s="10">
        <f>(F11/E11)^(1/10)-1</f>
        <v>-3.5555319756802595E-3</v>
      </c>
    </row>
    <row r="12" spans="2:8" x14ac:dyDescent="0.25">
      <c r="B12" t="s">
        <v>12</v>
      </c>
      <c r="C12" t="s">
        <v>13</v>
      </c>
      <c r="D12" s="9">
        <v>185</v>
      </c>
      <c r="E12" s="9">
        <v>185</v>
      </c>
      <c r="F12" s="9">
        <v>169</v>
      </c>
      <c r="G12" s="10">
        <f t="shared" si="0"/>
        <v>0</v>
      </c>
      <c r="H12" s="10">
        <f t="shared" ref="H12" si="1">(F12/E12)^(1/10)-1</f>
        <v>-9.0049216538843346E-3</v>
      </c>
    </row>
    <row r="13" spans="2:8" x14ac:dyDescent="0.25">
      <c r="B13" t="s">
        <v>14</v>
      </c>
      <c r="C13" t="s">
        <v>15</v>
      </c>
      <c r="D13" s="9">
        <v>346</v>
      </c>
      <c r="E13" s="9">
        <v>286</v>
      </c>
      <c r="F13" s="9">
        <v>288</v>
      </c>
      <c r="G13" s="10">
        <f t="shared" si="0"/>
        <v>-8.6193190222795257E-3</v>
      </c>
      <c r="H13" s="10">
        <f>(F13/E13)^(1/10)-1</f>
        <v>6.9710979978188092E-4</v>
      </c>
    </row>
    <row r="14" spans="2:8" x14ac:dyDescent="0.25">
      <c r="B14" t="s">
        <v>16</v>
      </c>
      <c r="C14" t="s">
        <v>17</v>
      </c>
      <c r="D14" s="9">
        <v>972</v>
      </c>
      <c r="E14" s="9">
        <v>634</v>
      </c>
      <c r="F14" s="9">
        <v>647</v>
      </c>
      <c r="G14" s="10">
        <f t="shared" si="0"/>
        <v>-1.9235626753281942E-2</v>
      </c>
      <c r="H14" s="10">
        <f>(F14/E14)^(1/10)-1</f>
        <v>2.0317953108330844E-3</v>
      </c>
    </row>
    <row r="15" spans="2:8" x14ac:dyDescent="0.25">
      <c r="B15" s="5" t="s">
        <v>20</v>
      </c>
      <c r="C15" s="5"/>
      <c r="D15" s="6"/>
      <c r="E15" s="6"/>
      <c r="F15" s="6"/>
      <c r="G15" s="7"/>
      <c r="H15" s="7"/>
    </row>
    <row r="16" spans="2:8" x14ac:dyDescent="0.25">
      <c r="B16" t="s">
        <v>21</v>
      </c>
      <c r="C16" t="s">
        <v>22</v>
      </c>
      <c r="D16" s="9">
        <v>1692</v>
      </c>
      <c r="E16" s="9">
        <v>1232</v>
      </c>
      <c r="F16" s="9">
        <v>1200</v>
      </c>
      <c r="G16" s="10">
        <f>(E16/D16)^(1/22)-1</f>
        <v>-1.4317981210002606E-2</v>
      </c>
      <c r="H16" s="10">
        <f t="shared" ref="H16" si="2">(F16/E16)^(1/10)-1</f>
        <v>-2.6282708640520402E-3</v>
      </c>
    </row>
    <row r="17" spans="2:8" x14ac:dyDescent="0.25">
      <c r="B17" s="5" t="s">
        <v>23</v>
      </c>
      <c r="C17" s="5"/>
      <c r="D17" s="6"/>
      <c r="E17" s="6"/>
      <c r="F17" s="6"/>
      <c r="G17" s="7"/>
      <c r="H17" s="7"/>
    </row>
    <row r="18" spans="2:8" x14ac:dyDescent="0.25">
      <c r="B18" t="s">
        <v>24</v>
      </c>
      <c r="C18" t="s">
        <v>25</v>
      </c>
      <c r="D18" s="9">
        <v>4216</v>
      </c>
      <c r="E18" s="22">
        <v>4442</v>
      </c>
      <c r="F18" s="22">
        <v>4729</v>
      </c>
      <c r="G18" s="10">
        <f t="shared" ref="G18:G20" si="3">(E18/D18)^(1/22)-1</f>
        <v>2.37636063577229E-3</v>
      </c>
      <c r="H18" s="10">
        <f t="shared" ref="H18:H20" si="4">(F18/E18)^(1/10)-1</f>
        <v>6.2805442448099491E-3</v>
      </c>
    </row>
    <row r="19" spans="2:8" x14ac:dyDescent="0.25">
      <c r="B19" t="s">
        <v>26</v>
      </c>
      <c r="C19" t="s">
        <v>27</v>
      </c>
      <c r="D19" s="9">
        <v>2070</v>
      </c>
      <c r="E19" s="22">
        <v>1514</v>
      </c>
      <c r="F19" s="22">
        <v>1591</v>
      </c>
      <c r="G19" s="10">
        <f t="shared" si="3"/>
        <v>-1.4117287400445377E-2</v>
      </c>
      <c r="H19" s="10">
        <f t="shared" si="4"/>
        <v>4.9730843730451113E-3</v>
      </c>
    </row>
    <row r="20" spans="2:8" x14ac:dyDescent="0.25">
      <c r="B20" t="s">
        <v>28</v>
      </c>
      <c r="C20" t="s">
        <v>29</v>
      </c>
      <c r="D20" s="9">
        <v>8614</v>
      </c>
      <c r="E20" s="22">
        <v>9544</v>
      </c>
      <c r="F20" s="22">
        <v>10131</v>
      </c>
      <c r="G20" s="10">
        <f t="shared" si="3"/>
        <v>4.67105270235324E-3</v>
      </c>
      <c r="H20" s="10">
        <f t="shared" si="4"/>
        <v>5.9865829166183548E-3</v>
      </c>
    </row>
    <row r="21" spans="2:8" x14ac:dyDescent="0.25">
      <c r="B21" s="5" t="s">
        <v>30</v>
      </c>
      <c r="C21" s="5"/>
      <c r="D21" s="6"/>
      <c r="E21" s="6"/>
      <c r="F21" s="6"/>
      <c r="G21" s="7"/>
      <c r="H21" s="7"/>
    </row>
    <row r="22" spans="2:8" x14ac:dyDescent="0.25">
      <c r="B22" t="s">
        <v>31</v>
      </c>
      <c r="C22" t="s">
        <v>32</v>
      </c>
      <c r="D22" s="9">
        <v>4192</v>
      </c>
      <c r="E22" s="9">
        <v>5420</v>
      </c>
      <c r="F22" s="9">
        <v>5448</v>
      </c>
      <c r="G22" s="10">
        <f t="shared" ref="G22:G26" si="5">(E22/D22)^(1/22)-1</f>
        <v>1.1746539977663062E-2</v>
      </c>
      <c r="H22" s="10">
        <f t="shared" ref="H22:H42" si="6">(F22/E22)^(1/10)-1</f>
        <v>5.1540811670802711E-4</v>
      </c>
    </row>
    <row r="23" spans="2:8" x14ac:dyDescent="0.25">
      <c r="B23" t="s">
        <v>33</v>
      </c>
      <c r="C23" t="s">
        <v>34</v>
      </c>
      <c r="D23" s="9">
        <v>244</v>
      </c>
      <c r="E23" s="9">
        <v>1297</v>
      </c>
      <c r="F23" s="9">
        <v>1673</v>
      </c>
      <c r="G23" s="10">
        <f t="shared" si="5"/>
        <v>7.8895923745471164E-2</v>
      </c>
      <c r="H23" s="10">
        <f t="shared" si="6"/>
        <v>2.5783234147925826E-2</v>
      </c>
    </row>
    <row r="24" spans="2:8" x14ac:dyDescent="0.25">
      <c r="B24" t="s">
        <v>35</v>
      </c>
      <c r="C24" t="s">
        <v>36</v>
      </c>
      <c r="D24" s="9">
        <v>279</v>
      </c>
      <c r="E24" s="9">
        <v>97</v>
      </c>
      <c r="F24" s="9">
        <v>89</v>
      </c>
      <c r="G24" s="10">
        <f t="shared" si="5"/>
        <v>-4.6887909610229039E-2</v>
      </c>
      <c r="H24" s="10">
        <f t="shared" si="6"/>
        <v>-8.5705227429058173E-3</v>
      </c>
    </row>
    <row r="25" spans="2:8" x14ac:dyDescent="0.25">
      <c r="B25" t="s">
        <v>37</v>
      </c>
      <c r="C25" t="s">
        <v>38</v>
      </c>
      <c r="D25" s="9">
        <v>287</v>
      </c>
      <c r="E25" s="9">
        <v>56</v>
      </c>
      <c r="F25" s="9">
        <v>46</v>
      </c>
      <c r="G25" s="10">
        <f t="shared" si="5"/>
        <v>-7.1587053971976622E-2</v>
      </c>
      <c r="H25" s="10">
        <f t="shared" si="6"/>
        <v>-1.9478817126515668E-2</v>
      </c>
    </row>
    <row r="26" spans="2:8" x14ac:dyDescent="0.25">
      <c r="B26" t="s">
        <v>39</v>
      </c>
      <c r="C26" t="s">
        <v>40</v>
      </c>
      <c r="D26" s="9">
        <v>701</v>
      </c>
      <c r="E26" s="9">
        <v>563</v>
      </c>
      <c r="F26" s="9">
        <v>472</v>
      </c>
      <c r="G26" s="10">
        <f t="shared" si="5"/>
        <v>-9.9154355438192399E-3</v>
      </c>
      <c r="H26" s="10">
        <f t="shared" si="6"/>
        <v>-1.7475563955027695E-2</v>
      </c>
    </row>
    <row r="27" spans="2:8" x14ac:dyDescent="0.25">
      <c r="B27" t="s">
        <v>41</v>
      </c>
      <c r="C27" t="s">
        <v>42</v>
      </c>
      <c r="D27" s="12" t="s">
        <v>19</v>
      </c>
      <c r="E27" s="12" t="s">
        <v>19</v>
      </c>
      <c r="F27" s="12" t="s">
        <v>19</v>
      </c>
      <c r="G27" s="11" t="s">
        <v>18</v>
      </c>
      <c r="H27" s="11" t="s">
        <v>18</v>
      </c>
    </row>
    <row r="28" spans="2:8" x14ac:dyDescent="0.25">
      <c r="B28" t="s">
        <v>43</v>
      </c>
      <c r="C28" t="s">
        <v>44</v>
      </c>
      <c r="D28" s="9">
        <v>3007</v>
      </c>
      <c r="E28" s="9">
        <v>1485</v>
      </c>
      <c r="F28" s="9">
        <v>1297</v>
      </c>
      <c r="G28" s="10">
        <f t="shared" ref="G28:G30" si="7">(E28/D28)^(1/22)-1</f>
        <v>-3.156068856898564E-2</v>
      </c>
      <c r="H28" s="10">
        <f t="shared" si="6"/>
        <v>-1.3444885835226517E-2</v>
      </c>
    </row>
    <row r="29" spans="2:8" x14ac:dyDescent="0.25">
      <c r="B29" t="s">
        <v>45</v>
      </c>
      <c r="C29" t="s">
        <v>46</v>
      </c>
      <c r="D29" s="9">
        <v>1722</v>
      </c>
      <c r="E29" s="9">
        <v>608</v>
      </c>
      <c r="F29" s="9">
        <v>460</v>
      </c>
      <c r="G29" s="10">
        <f t="shared" si="7"/>
        <v>-4.6219023543138671E-2</v>
      </c>
      <c r="H29" s="10">
        <f t="shared" si="6"/>
        <v>-2.7509370730253724E-2</v>
      </c>
    </row>
    <row r="30" spans="2:8" x14ac:dyDescent="0.25">
      <c r="B30" t="s">
        <v>47</v>
      </c>
      <c r="C30" t="s">
        <v>48</v>
      </c>
      <c r="D30" s="9">
        <v>2374</v>
      </c>
      <c r="E30" s="9">
        <v>828</v>
      </c>
      <c r="F30" s="9">
        <v>711</v>
      </c>
      <c r="G30" s="10">
        <f t="shared" si="7"/>
        <v>-4.6750028398449994E-2</v>
      </c>
      <c r="H30" s="10">
        <f t="shared" si="6"/>
        <v>-1.5118620985249742E-2</v>
      </c>
    </row>
    <row r="31" spans="2:8" x14ac:dyDescent="0.25">
      <c r="B31" t="s">
        <v>49</v>
      </c>
      <c r="C31" t="s">
        <v>50</v>
      </c>
      <c r="D31" s="12" t="s">
        <v>19</v>
      </c>
      <c r="E31" s="12">
        <v>61</v>
      </c>
      <c r="F31" s="12">
        <v>60</v>
      </c>
      <c r="G31" s="11" t="s">
        <v>18</v>
      </c>
      <c r="H31" s="10">
        <f t="shared" si="6"/>
        <v>-1.6515648583784737E-3</v>
      </c>
    </row>
    <row r="32" spans="2:8" x14ac:dyDescent="0.25">
      <c r="B32" t="s">
        <v>51</v>
      </c>
      <c r="C32" t="s">
        <v>52</v>
      </c>
      <c r="D32" s="9">
        <v>1044</v>
      </c>
      <c r="E32" s="9">
        <v>1396</v>
      </c>
      <c r="F32" s="9">
        <v>1418</v>
      </c>
      <c r="G32" s="10">
        <f t="shared" ref="G32:G34" si="8">(E32/D32)^(1/22)-1</f>
        <v>1.3294483171923499E-2</v>
      </c>
      <c r="H32" s="10">
        <f t="shared" si="6"/>
        <v>1.5648655031446079E-3</v>
      </c>
    </row>
    <row r="33" spans="2:8" x14ac:dyDescent="0.25">
      <c r="B33" t="s">
        <v>53</v>
      </c>
      <c r="C33" t="s">
        <v>54</v>
      </c>
      <c r="D33" s="9">
        <v>1849</v>
      </c>
      <c r="E33" s="9">
        <v>1218</v>
      </c>
      <c r="F33" s="9">
        <v>1209</v>
      </c>
      <c r="G33" s="10">
        <f t="shared" si="8"/>
        <v>-1.8795429290620835E-2</v>
      </c>
      <c r="H33" s="10">
        <f t="shared" si="6"/>
        <v>-7.4138480388130645E-4</v>
      </c>
    </row>
    <row r="34" spans="2:8" x14ac:dyDescent="0.25">
      <c r="B34" t="s">
        <v>55</v>
      </c>
      <c r="C34" t="s">
        <v>56</v>
      </c>
      <c r="D34" s="9">
        <v>2191</v>
      </c>
      <c r="E34" s="9">
        <v>1620</v>
      </c>
      <c r="F34" s="9">
        <v>1549</v>
      </c>
      <c r="G34" s="10">
        <f t="shared" si="8"/>
        <v>-1.3630430619152478E-2</v>
      </c>
      <c r="H34" s="10">
        <f t="shared" si="6"/>
        <v>-4.4716311339986214E-3</v>
      </c>
    </row>
    <row r="35" spans="2:8" x14ac:dyDescent="0.25">
      <c r="B35" t="s">
        <v>57</v>
      </c>
      <c r="C35" t="s">
        <v>58</v>
      </c>
      <c r="D35" s="9">
        <v>592</v>
      </c>
      <c r="E35" s="12" t="s">
        <v>19</v>
      </c>
      <c r="F35" s="12" t="s">
        <v>19</v>
      </c>
      <c r="G35" s="11" t="s">
        <v>18</v>
      </c>
      <c r="H35" s="11" t="s">
        <v>18</v>
      </c>
    </row>
    <row r="36" spans="2:8" x14ac:dyDescent="0.25">
      <c r="B36" t="s">
        <v>59</v>
      </c>
      <c r="C36" t="s">
        <v>60</v>
      </c>
      <c r="D36" s="9">
        <v>2621</v>
      </c>
      <c r="E36" s="9">
        <v>1817</v>
      </c>
      <c r="F36" s="9">
        <v>1690</v>
      </c>
      <c r="G36" s="10">
        <f t="shared" ref="G36:G42" si="9">(E36/D36)^(1/22)-1</f>
        <v>-1.6515245453335825E-2</v>
      </c>
      <c r="H36" s="10">
        <f t="shared" si="6"/>
        <v>-7.2196383390480401E-3</v>
      </c>
    </row>
    <row r="37" spans="2:8" x14ac:dyDescent="0.25">
      <c r="B37" s="13" t="s">
        <v>61</v>
      </c>
      <c r="C37" t="s">
        <v>62</v>
      </c>
      <c r="D37" s="9">
        <v>4439</v>
      </c>
      <c r="E37" s="9">
        <v>2602</v>
      </c>
      <c r="F37" s="9">
        <v>2514</v>
      </c>
      <c r="G37" s="10">
        <f t="shared" si="9"/>
        <v>-2.3987112688589218E-2</v>
      </c>
      <c r="H37" s="10">
        <f t="shared" si="6"/>
        <v>-3.4346151611153175E-3</v>
      </c>
    </row>
    <row r="38" spans="2:8" x14ac:dyDescent="0.25">
      <c r="B38" s="13" t="s">
        <v>63</v>
      </c>
      <c r="C38" t="s">
        <v>64</v>
      </c>
      <c r="D38" s="9">
        <v>11128</v>
      </c>
      <c r="E38" s="9">
        <v>4208</v>
      </c>
      <c r="F38" s="9">
        <v>3650</v>
      </c>
      <c r="G38" s="10">
        <f t="shared" si="9"/>
        <v>-4.3240761938642014E-2</v>
      </c>
      <c r="H38" s="10">
        <f t="shared" si="6"/>
        <v>-1.4125318950345522E-2</v>
      </c>
    </row>
    <row r="39" spans="2:8" x14ac:dyDescent="0.25">
      <c r="B39" t="s">
        <v>65</v>
      </c>
      <c r="C39" t="s">
        <v>66</v>
      </c>
      <c r="D39" s="9">
        <v>1407</v>
      </c>
      <c r="E39" s="9">
        <v>885</v>
      </c>
      <c r="F39" s="9">
        <v>980</v>
      </c>
      <c r="G39" s="10">
        <f t="shared" si="9"/>
        <v>-2.0853468787705332E-2</v>
      </c>
      <c r="H39" s="10">
        <f t="shared" si="6"/>
        <v>1.0248654033933935E-2</v>
      </c>
    </row>
    <row r="40" spans="2:8" x14ac:dyDescent="0.25">
      <c r="B40" s="13" t="s">
        <v>67</v>
      </c>
      <c r="C40" t="s">
        <v>68</v>
      </c>
      <c r="D40" s="9">
        <v>3315</v>
      </c>
      <c r="E40" s="9">
        <v>1900</v>
      </c>
      <c r="F40" s="9">
        <v>1992</v>
      </c>
      <c r="G40" s="10">
        <f t="shared" si="9"/>
        <v>-2.4982802701326468E-2</v>
      </c>
      <c r="H40" s="10">
        <f t="shared" si="6"/>
        <v>4.7397244258933213E-3</v>
      </c>
    </row>
    <row r="41" spans="2:8" x14ac:dyDescent="0.25">
      <c r="B41" s="13" t="s">
        <v>69</v>
      </c>
      <c r="C41" t="s">
        <v>70</v>
      </c>
      <c r="D41" s="9">
        <v>3295</v>
      </c>
      <c r="E41" s="9">
        <v>1256</v>
      </c>
      <c r="F41" s="9">
        <v>1049</v>
      </c>
      <c r="G41" s="10">
        <f t="shared" si="9"/>
        <v>-4.2892660961359463E-2</v>
      </c>
      <c r="H41" s="10">
        <f t="shared" si="6"/>
        <v>-1.7848272456868819E-2</v>
      </c>
    </row>
    <row r="42" spans="2:8" x14ac:dyDescent="0.25">
      <c r="B42" t="s">
        <v>71</v>
      </c>
      <c r="C42" t="s">
        <v>72</v>
      </c>
      <c r="D42" s="9">
        <v>1585</v>
      </c>
      <c r="E42" s="9">
        <v>1771</v>
      </c>
      <c r="F42" s="9">
        <v>1689</v>
      </c>
      <c r="G42" s="10">
        <f t="shared" si="9"/>
        <v>5.0563746910761154E-3</v>
      </c>
      <c r="H42" s="10">
        <f t="shared" si="6"/>
        <v>-4.7295523745153334E-3</v>
      </c>
    </row>
    <row r="43" spans="2:8" x14ac:dyDescent="0.25">
      <c r="B43" s="5" t="s">
        <v>73</v>
      </c>
      <c r="C43" s="5"/>
      <c r="D43" s="6"/>
      <c r="E43" s="6"/>
      <c r="F43" s="6"/>
      <c r="G43" s="7"/>
      <c r="H43" s="7"/>
    </row>
    <row r="44" spans="2:8" x14ac:dyDescent="0.25">
      <c r="B44" t="s">
        <v>74</v>
      </c>
      <c r="C44" t="s">
        <v>75</v>
      </c>
      <c r="D44" s="9">
        <v>4560</v>
      </c>
      <c r="E44" s="9">
        <v>4149</v>
      </c>
      <c r="F44" s="9">
        <v>4206</v>
      </c>
      <c r="G44" s="10">
        <f t="shared" ref="G44:G46" si="10">(E44/D44)^(1/22)-1</f>
        <v>-4.2842183574914872E-3</v>
      </c>
      <c r="H44" s="10">
        <f t="shared" ref="H44:H46" si="11">(F44/E44)^(1/10)-1</f>
        <v>1.3654049106086585E-3</v>
      </c>
    </row>
    <row r="45" spans="2:8" x14ac:dyDescent="0.25">
      <c r="B45" t="s">
        <v>76</v>
      </c>
      <c r="C45" t="s">
        <v>77</v>
      </c>
      <c r="D45" s="9">
        <v>5006</v>
      </c>
      <c r="E45" s="9">
        <v>4457</v>
      </c>
      <c r="F45" s="9">
        <v>4513</v>
      </c>
      <c r="G45" s="10">
        <f t="shared" si="10"/>
        <v>-5.2661440371991608E-3</v>
      </c>
      <c r="H45" s="10">
        <f t="shared" si="11"/>
        <v>1.249402541900313E-3</v>
      </c>
    </row>
    <row r="46" spans="2:8" x14ac:dyDescent="0.25">
      <c r="B46" t="s">
        <v>78</v>
      </c>
      <c r="C46" t="s">
        <v>79</v>
      </c>
      <c r="D46" s="9">
        <v>85</v>
      </c>
      <c r="E46" s="9">
        <v>312</v>
      </c>
      <c r="F46" s="9">
        <v>312</v>
      </c>
      <c r="G46" s="10">
        <f t="shared" si="10"/>
        <v>6.0888650007173473E-2</v>
      </c>
      <c r="H46" s="10">
        <f t="shared" si="11"/>
        <v>0</v>
      </c>
    </row>
    <row r="47" spans="2:8" x14ac:dyDescent="0.25">
      <c r="B47" s="5" t="s">
        <v>183</v>
      </c>
      <c r="C47" s="5"/>
      <c r="D47" s="6"/>
      <c r="E47" s="6"/>
      <c r="F47" s="6"/>
      <c r="G47" s="7"/>
      <c r="H47" s="7"/>
    </row>
    <row r="48" spans="2:8" x14ac:dyDescent="0.25">
      <c r="B48" t="s">
        <v>80</v>
      </c>
      <c r="C48" t="s">
        <v>81</v>
      </c>
      <c r="D48" s="9">
        <v>4743</v>
      </c>
      <c r="E48" s="9">
        <v>4947</v>
      </c>
      <c r="F48" s="9">
        <v>5268</v>
      </c>
      <c r="G48" s="10">
        <f t="shared" ref="G48:G56" si="12">(E48/D48)^(1/22)-1</f>
        <v>1.9159915957169815E-3</v>
      </c>
      <c r="H48" s="10">
        <f t="shared" ref="H48:H56" si="13">(F48/E48)^(1/10)-1</f>
        <v>6.3067494844311067E-3</v>
      </c>
    </row>
    <row r="49" spans="2:8" x14ac:dyDescent="0.25">
      <c r="B49" s="8" t="s">
        <v>82</v>
      </c>
      <c r="C49" s="22" t="s">
        <v>203</v>
      </c>
      <c r="D49" s="9">
        <v>3209</v>
      </c>
      <c r="E49" s="9">
        <v>3990</v>
      </c>
      <c r="F49" s="9">
        <v>4077</v>
      </c>
      <c r="G49" s="10">
        <f t="shared" si="12"/>
        <v>9.950630111411396E-3</v>
      </c>
      <c r="H49" s="10">
        <f t="shared" si="13"/>
        <v>2.1593473332253144E-3</v>
      </c>
    </row>
    <row r="50" spans="2:8" x14ac:dyDescent="0.25">
      <c r="B50" t="s">
        <v>83</v>
      </c>
      <c r="C50" t="s">
        <v>184</v>
      </c>
      <c r="D50" s="9">
        <v>9774</v>
      </c>
      <c r="E50" s="9">
        <v>9512</v>
      </c>
      <c r="F50" s="9">
        <v>9689</v>
      </c>
      <c r="G50" s="10">
        <f t="shared" si="12"/>
        <v>-1.2343121302514914E-3</v>
      </c>
      <c r="H50" s="10">
        <f t="shared" si="13"/>
        <v>1.845406872736044E-3</v>
      </c>
    </row>
    <row r="51" spans="2:8" x14ac:dyDescent="0.25">
      <c r="B51" s="8" t="s">
        <v>185</v>
      </c>
      <c r="C51" s="22" t="s">
        <v>204</v>
      </c>
      <c r="D51" s="9">
        <v>1990</v>
      </c>
      <c r="E51" s="9">
        <v>1297</v>
      </c>
      <c r="F51" s="9">
        <v>1155</v>
      </c>
      <c r="G51" s="10">
        <f t="shared" si="12"/>
        <v>-1.9270126021362466E-2</v>
      </c>
      <c r="H51" s="10">
        <f t="shared" si="13"/>
        <v>-1.1528389079630941E-2</v>
      </c>
    </row>
    <row r="52" spans="2:8" x14ac:dyDescent="0.25">
      <c r="B52" s="8" t="s">
        <v>186</v>
      </c>
      <c r="C52" s="22" t="s">
        <v>187</v>
      </c>
      <c r="D52" s="9">
        <v>3916</v>
      </c>
      <c r="E52" s="9">
        <v>3414</v>
      </c>
      <c r="F52" s="9">
        <v>3452</v>
      </c>
      <c r="G52" s="10">
        <f t="shared" si="12"/>
        <v>-6.2163300050425141E-3</v>
      </c>
      <c r="H52" s="10">
        <f t="shared" si="13"/>
        <v>1.1075277412802009E-3</v>
      </c>
    </row>
    <row r="53" spans="2:8" x14ac:dyDescent="0.25">
      <c r="B53" s="8" t="s">
        <v>188</v>
      </c>
      <c r="C53" s="22" t="s">
        <v>189</v>
      </c>
      <c r="D53" s="9">
        <v>1836</v>
      </c>
      <c r="E53" s="9">
        <v>1689</v>
      </c>
      <c r="F53" s="9">
        <v>1540</v>
      </c>
      <c r="G53" s="10">
        <f t="shared" si="12"/>
        <v>-3.7861169881052703E-3</v>
      </c>
      <c r="H53" s="10">
        <f t="shared" si="13"/>
        <v>-9.1929066125761016E-3</v>
      </c>
    </row>
    <row r="54" spans="2:8" x14ac:dyDescent="0.25">
      <c r="B54" s="8" t="s">
        <v>190</v>
      </c>
      <c r="C54" s="22" t="s">
        <v>191</v>
      </c>
      <c r="D54" s="9">
        <v>3640</v>
      </c>
      <c r="E54" s="9">
        <v>4593</v>
      </c>
      <c r="F54" s="9">
        <v>4469</v>
      </c>
      <c r="G54" s="23" t="s">
        <v>192</v>
      </c>
      <c r="H54" s="10">
        <f t="shared" si="13"/>
        <v>-2.7331317152606838E-3</v>
      </c>
    </row>
    <row r="55" spans="2:8" x14ac:dyDescent="0.25">
      <c r="B55" s="8" t="s">
        <v>193</v>
      </c>
      <c r="C55" s="22" t="s">
        <v>205</v>
      </c>
      <c r="D55" s="9">
        <v>2608</v>
      </c>
      <c r="E55" s="9">
        <v>1464</v>
      </c>
      <c r="F55" s="9">
        <v>1608</v>
      </c>
      <c r="G55" s="10">
        <f t="shared" si="12"/>
        <v>-2.5904533185643897E-2</v>
      </c>
      <c r="H55" s="10">
        <f t="shared" si="13"/>
        <v>9.4260232708056613E-3</v>
      </c>
    </row>
    <row r="56" spans="2:8" x14ac:dyDescent="0.25">
      <c r="B56" s="8" t="s">
        <v>194</v>
      </c>
      <c r="C56" s="22" t="s">
        <v>206</v>
      </c>
      <c r="D56" s="9">
        <v>5290</v>
      </c>
      <c r="E56" s="9">
        <v>4077</v>
      </c>
      <c r="F56" s="9">
        <v>4477</v>
      </c>
      <c r="G56" s="10">
        <f t="shared" si="12"/>
        <v>-1.1769141871925348E-2</v>
      </c>
      <c r="H56" s="10">
        <f t="shared" si="13"/>
        <v>9.403109580746527E-3</v>
      </c>
    </row>
    <row r="57" spans="2:8" x14ac:dyDescent="0.25">
      <c r="B57" s="5" t="s">
        <v>84</v>
      </c>
      <c r="C57" s="5"/>
      <c r="D57" s="6"/>
      <c r="E57" s="6"/>
      <c r="F57" s="6"/>
      <c r="G57" s="7"/>
      <c r="H57" s="7"/>
    </row>
    <row r="58" spans="2:8" x14ac:dyDescent="0.25">
      <c r="B58" t="s">
        <v>85</v>
      </c>
      <c r="C58" t="s">
        <v>86</v>
      </c>
      <c r="D58" s="9">
        <v>223</v>
      </c>
      <c r="E58" s="9">
        <v>93</v>
      </c>
      <c r="F58" s="9">
        <v>120</v>
      </c>
      <c r="G58" s="10">
        <f>(E58/D58)^(1/22)-1</f>
        <v>-3.897349080085466E-2</v>
      </c>
      <c r="H58" s="10">
        <f t="shared" ref="H58:H66" si="14">(F58/E58)^(1/10)-1</f>
        <v>2.5816852996224604E-2</v>
      </c>
    </row>
    <row r="59" spans="2:8" x14ac:dyDescent="0.25">
      <c r="B59" t="s">
        <v>87</v>
      </c>
      <c r="C59" t="s">
        <v>88</v>
      </c>
      <c r="D59" s="9">
        <v>245</v>
      </c>
      <c r="E59" s="12" t="s">
        <v>19</v>
      </c>
      <c r="F59" s="12" t="s">
        <v>19</v>
      </c>
      <c r="G59" s="11" t="s">
        <v>18</v>
      </c>
      <c r="H59" s="11" t="s">
        <v>18</v>
      </c>
    </row>
    <row r="60" spans="2:8" x14ac:dyDescent="0.25">
      <c r="B60" t="s">
        <v>89</v>
      </c>
      <c r="C60" t="s">
        <v>90</v>
      </c>
      <c r="D60" s="12" t="s">
        <v>19</v>
      </c>
      <c r="E60" s="12" t="s">
        <v>19</v>
      </c>
      <c r="F60" s="12" t="s">
        <v>19</v>
      </c>
      <c r="G60" s="11" t="s">
        <v>18</v>
      </c>
      <c r="H60" s="11" t="s">
        <v>18</v>
      </c>
    </row>
    <row r="61" spans="2:8" x14ac:dyDescent="0.25">
      <c r="B61" t="s">
        <v>91</v>
      </c>
      <c r="C61" t="s">
        <v>92</v>
      </c>
      <c r="D61" s="9">
        <v>2760</v>
      </c>
      <c r="E61" s="9">
        <v>1928</v>
      </c>
      <c r="F61" s="9">
        <v>1746</v>
      </c>
      <c r="G61" s="10">
        <f t="shared" ref="G61:G62" si="15">(E61/D61)^(1/22)-1</f>
        <v>-1.6174469248478762E-2</v>
      </c>
      <c r="H61" s="10">
        <f t="shared" si="14"/>
        <v>-9.8665766533619914E-3</v>
      </c>
    </row>
    <row r="62" spans="2:8" x14ac:dyDescent="0.25">
      <c r="B62" t="s">
        <v>93</v>
      </c>
      <c r="C62" t="s">
        <v>94</v>
      </c>
      <c r="D62" s="9">
        <v>1259</v>
      </c>
      <c r="E62" s="9">
        <v>1155</v>
      </c>
      <c r="F62" s="9">
        <v>1295</v>
      </c>
      <c r="G62" s="10">
        <f t="shared" si="15"/>
        <v>-3.9113040773735008E-3</v>
      </c>
      <c r="H62" s="10">
        <f t="shared" si="14"/>
        <v>1.1506734075686698E-2</v>
      </c>
    </row>
    <row r="63" spans="2:8" x14ac:dyDescent="0.25">
      <c r="B63" t="s">
        <v>95</v>
      </c>
      <c r="C63" t="s">
        <v>96</v>
      </c>
      <c r="D63" s="9">
        <v>42</v>
      </c>
      <c r="E63" s="12">
        <v>44</v>
      </c>
      <c r="F63" s="12">
        <v>44</v>
      </c>
      <c r="G63" s="10">
        <f t="shared" ref="G63" si="16">(E63/D63)^(1/22)-1</f>
        <v>2.1167833945952008E-3</v>
      </c>
      <c r="H63" s="10">
        <f t="shared" ref="H63" si="17">(F63/E63)^(1/10)-1</f>
        <v>0</v>
      </c>
    </row>
    <row r="64" spans="2:8" x14ac:dyDescent="0.25">
      <c r="B64" t="s">
        <v>97</v>
      </c>
      <c r="C64" t="s">
        <v>98</v>
      </c>
      <c r="D64" s="9">
        <v>438</v>
      </c>
      <c r="E64" s="9">
        <v>550</v>
      </c>
      <c r="F64" s="9">
        <v>605</v>
      </c>
      <c r="G64" s="10">
        <f t="shared" ref="G64:G103" si="18">(E64/D64)^(1/22)-1</f>
        <v>1.0403717482408981E-2</v>
      </c>
      <c r="H64" s="10">
        <f t="shared" si="14"/>
        <v>9.5765827768869993E-3</v>
      </c>
    </row>
    <row r="65" spans="2:8" x14ac:dyDescent="0.25">
      <c r="B65" t="s">
        <v>99</v>
      </c>
      <c r="C65" t="s">
        <v>100</v>
      </c>
      <c r="D65" s="9">
        <v>1184</v>
      </c>
      <c r="E65" s="9">
        <v>1372</v>
      </c>
      <c r="F65" s="9">
        <v>1410</v>
      </c>
      <c r="G65" s="10">
        <f t="shared" si="18"/>
        <v>6.7211678412717468E-3</v>
      </c>
      <c r="H65" s="10">
        <f t="shared" si="14"/>
        <v>2.7357528693878752E-3</v>
      </c>
    </row>
    <row r="66" spans="2:8" x14ac:dyDescent="0.25">
      <c r="B66" t="s">
        <v>101</v>
      </c>
      <c r="C66" t="s">
        <v>102</v>
      </c>
      <c r="D66" s="9">
        <v>1024</v>
      </c>
      <c r="E66" s="9">
        <v>1159</v>
      </c>
      <c r="F66" s="9">
        <v>1403</v>
      </c>
      <c r="G66" s="10">
        <f t="shared" si="18"/>
        <v>5.6450114473447499E-3</v>
      </c>
      <c r="H66" s="10">
        <f t="shared" si="14"/>
        <v>1.9289202086376855E-2</v>
      </c>
    </row>
    <row r="67" spans="2:8" x14ac:dyDescent="0.25">
      <c r="B67" s="5" t="s">
        <v>103</v>
      </c>
      <c r="C67" s="5"/>
      <c r="D67" s="6"/>
      <c r="E67" s="6"/>
      <c r="F67" s="6"/>
      <c r="G67" s="7"/>
      <c r="H67" s="7"/>
    </row>
    <row r="68" spans="2:8" x14ac:dyDescent="0.25">
      <c r="B68" s="8" t="s">
        <v>104</v>
      </c>
      <c r="C68" t="s">
        <v>105</v>
      </c>
      <c r="D68" s="9">
        <v>534</v>
      </c>
      <c r="E68" s="9">
        <v>325</v>
      </c>
      <c r="F68" s="9">
        <v>334</v>
      </c>
      <c r="G68" s="10">
        <f t="shared" si="18"/>
        <v>-2.2318565381438393E-2</v>
      </c>
      <c r="H68" s="10">
        <f t="shared" ref="H68:H73" si="19">(F68/E68)^(1/10)-1</f>
        <v>2.735315231538582E-3</v>
      </c>
    </row>
    <row r="69" spans="2:8" x14ac:dyDescent="0.25">
      <c r="B69" s="8" t="s">
        <v>195</v>
      </c>
      <c r="C69" s="22" t="s">
        <v>196</v>
      </c>
      <c r="D69" s="9">
        <v>2552</v>
      </c>
      <c r="E69" s="9">
        <v>1763</v>
      </c>
      <c r="F69" s="9">
        <v>2067</v>
      </c>
      <c r="G69" s="10">
        <f t="shared" si="18"/>
        <v>-1.6671308843041688E-2</v>
      </c>
      <c r="H69" s="10">
        <f t="shared" si="19"/>
        <v>1.6035345804064738E-2</v>
      </c>
    </row>
    <row r="70" spans="2:8" x14ac:dyDescent="0.25">
      <c r="B70" t="s">
        <v>106</v>
      </c>
      <c r="C70" s="22" t="s">
        <v>197</v>
      </c>
      <c r="D70" s="9">
        <v>803</v>
      </c>
      <c r="E70" s="22">
        <v>663</v>
      </c>
      <c r="F70" s="22">
        <v>619</v>
      </c>
      <c r="G70" s="10">
        <f t="shared" si="18"/>
        <v>-8.6703629766801127E-3</v>
      </c>
      <c r="H70" s="10">
        <f t="shared" si="19"/>
        <v>-6.8434479761142475E-3</v>
      </c>
    </row>
    <row r="71" spans="2:8" x14ac:dyDescent="0.25">
      <c r="B71" t="s">
        <v>107</v>
      </c>
      <c r="C71" t="s">
        <v>108</v>
      </c>
      <c r="D71" s="9">
        <v>2039</v>
      </c>
      <c r="E71" s="22">
        <v>798</v>
      </c>
      <c r="F71" s="22">
        <v>746</v>
      </c>
      <c r="G71" s="10">
        <f t="shared" si="18"/>
        <v>-4.174483977728638E-2</v>
      </c>
      <c r="H71" s="10">
        <f t="shared" si="19"/>
        <v>-6.7156482889590974E-3</v>
      </c>
    </row>
    <row r="72" spans="2:8" x14ac:dyDescent="0.25">
      <c r="B72" t="s">
        <v>109</v>
      </c>
      <c r="C72" s="22" t="s">
        <v>207</v>
      </c>
      <c r="D72" s="9">
        <v>518</v>
      </c>
      <c r="E72" s="22">
        <v>469</v>
      </c>
      <c r="F72" s="22">
        <v>598</v>
      </c>
      <c r="G72" s="10">
        <f t="shared" si="18"/>
        <v>-4.5067446389639443E-3</v>
      </c>
      <c r="H72" s="10">
        <f t="shared" si="19"/>
        <v>2.4596420082000137E-2</v>
      </c>
    </row>
    <row r="73" spans="2:8" x14ac:dyDescent="0.25">
      <c r="B73" t="s">
        <v>110</v>
      </c>
      <c r="C73" s="22" t="s">
        <v>208</v>
      </c>
      <c r="D73" s="9">
        <v>459</v>
      </c>
      <c r="E73" s="22">
        <v>368</v>
      </c>
      <c r="F73" s="22">
        <v>391</v>
      </c>
      <c r="G73" s="18" t="s">
        <v>18</v>
      </c>
      <c r="H73" s="10">
        <f t="shared" si="19"/>
        <v>6.0808760979120802E-3</v>
      </c>
    </row>
    <row r="74" spans="2:8" x14ac:dyDescent="0.25">
      <c r="B74" s="5" t="s">
        <v>111</v>
      </c>
      <c r="C74" s="5"/>
      <c r="D74" s="6"/>
      <c r="E74" s="6"/>
      <c r="F74" s="6"/>
      <c r="G74" s="7"/>
      <c r="H74" s="7"/>
    </row>
    <row r="75" spans="2:8" x14ac:dyDescent="0.25">
      <c r="B75" t="s">
        <v>112</v>
      </c>
      <c r="C75" t="s">
        <v>113</v>
      </c>
      <c r="D75" s="9">
        <v>4777</v>
      </c>
      <c r="E75" s="9">
        <v>3986</v>
      </c>
      <c r="F75" s="9">
        <v>3483</v>
      </c>
      <c r="G75" s="10">
        <f t="shared" si="18"/>
        <v>-8.1946264230035037E-3</v>
      </c>
      <c r="H75" s="10">
        <f t="shared" ref="H75:H81" si="20">(F75/E75)^(1/10)-1</f>
        <v>-1.3398848497203186E-2</v>
      </c>
    </row>
    <row r="76" spans="2:8" x14ac:dyDescent="0.25">
      <c r="B76" t="s">
        <v>114</v>
      </c>
      <c r="C76" t="s">
        <v>115</v>
      </c>
      <c r="D76" s="9">
        <v>781</v>
      </c>
      <c r="E76" s="9">
        <v>975</v>
      </c>
      <c r="F76" s="9">
        <v>1290</v>
      </c>
      <c r="G76" s="10">
        <f t="shared" si="18"/>
        <v>1.013567242121538E-2</v>
      </c>
      <c r="H76" s="10">
        <f t="shared" si="20"/>
        <v>2.8391573557535743E-2</v>
      </c>
    </row>
    <row r="77" spans="2:8" x14ac:dyDescent="0.25">
      <c r="B77" t="s">
        <v>116</v>
      </c>
      <c r="C77" t="s">
        <v>117</v>
      </c>
      <c r="D77" s="9">
        <v>3976</v>
      </c>
      <c r="E77" s="9">
        <v>3817</v>
      </c>
      <c r="F77" s="9">
        <v>3916</v>
      </c>
      <c r="G77" s="10">
        <f t="shared" si="18"/>
        <v>-1.8533492882845115E-3</v>
      </c>
      <c r="H77" s="10">
        <f t="shared" si="20"/>
        <v>2.5638762140711702E-3</v>
      </c>
    </row>
    <row r="78" spans="2:8" x14ac:dyDescent="0.25">
      <c r="B78" s="21" t="s">
        <v>179</v>
      </c>
      <c r="C78" t="s">
        <v>180</v>
      </c>
      <c r="D78" s="11" t="s">
        <v>18</v>
      </c>
      <c r="E78" s="9">
        <v>26</v>
      </c>
      <c r="F78" s="9">
        <v>25</v>
      </c>
      <c r="G78" s="11" t="s">
        <v>18</v>
      </c>
      <c r="H78" s="10">
        <f t="shared" si="20"/>
        <v>-3.9143900390792297E-3</v>
      </c>
    </row>
    <row r="79" spans="2:8" x14ac:dyDescent="0.25">
      <c r="B79" t="s">
        <v>118</v>
      </c>
      <c r="C79" t="s">
        <v>119</v>
      </c>
      <c r="D79" s="9">
        <v>1708</v>
      </c>
      <c r="E79" s="9">
        <v>2562</v>
      </c>
      <c r="F79" s="9">
        <v>2672</v>
      </c>
      <c r="G79" s="10">
        <f t="shared" si="18"/>
        <v>1.8601117117941879E-2</v>
      </c>
      <c r="H79" s="10">
        <f t="shared" si="20"/>
        <v>4.2127540250356255E-3</v>
      </c>
    </row>
    <row r="80" spans="2:8" x14ac:dyDescent="0.25">
      <c r="B80" t="s">
        <v>120</v>
      </c>
      <c r="C80" t="s">
        <v>121</v>
      </c>
      <c r="D80" s="9">
        <v>1262</v>
      </c>
      <c r="E80" s="9">
        <v>613</v>
      </c>
      <c r="F80" s="9">
        <v>712</v>
      </c>
      <c r="G80" s="10">
        <f t="shared" si="18"/>
        <v>-3.2289383879955502E-2</v>
      </c>
      <c r="H80" s="10">
        <f t="shared" si="20"/>
        <v>1.5083928799414004E-2</v>
      </c>
    </row>
    <row r="81" spans="2:8" x14ac:dyDescent="0.25">
      <c r="B81" t="s">
        <v>122</v>
      </c>
      <c r="C81" t="s">
        <v>123</v>
      </c>
      <c r="D81" s="9">
        <v>46</v>
      </c>
      <c r="E81" s="12">
        <v>21</v>
      </c>
      <c r="F81" s="12">
        <v>19</v>
      </c>
      <c r="G81" s="10">
        <f t="shared" si="18"/>
        <v>-3.5014082344736241E-2</v>
      </c>
      <c r="H81" s="10">
        <f t="shared" si="20"/>
        <v>-9.9584290293984745E-3</v>
      </c>
    </row>
    <row r="82" spans="2:8" x14ac:dyDescent="0.25">
      <c r="B82" s="5" t="s">
        <v>124</v>
      </c>
      <c r="C82" s="5"/>
      <c r="D82" s="6"/>
      <c r="E82" s="6"/>
      <c r="F82" s="6"/>
      <c r="G82" s="7"/>
      <c r="H82" s="7"/>
    </row>
    <row r="83" spans="2:8" x14ac:dyDescent="0.25">
      <c r="B83" t="s">
        <v>125</v>
      </c>
      <c r="C83" t="s">
        <v>126</v>
      </c>
      <c r="D83" s="9">
        <v>12230</v>
      </c>
      <c r="E83" s="9">
        <v>17146</v>
      </c>
      <c r="F83" s="9">
        <v>20558</v>
      </c>
      <c r="G83" s="10">
        <f t="shared" si="18"/>
        <v>1.5476399856437562E-2</v>
      </c>
      <c r="H83" s="10">
        <f t="shared" ref="H83:H86" si="21">(F83/E83)^(1/10)-1</f>
        <v>1.8314210208787651E-2</v>
      </c>
    </row>
    <row r="84" spans="2:8" x14ac:dyDescent="0.25">
      <c r="B84" t="s">
        <v>127</v>
      </c>
      <c r="C84" t="s">
        <v>128</v>
      </c>
      <c r="D84" s="12" t="s">
        <v>19</v>
      </c>
      <c r="E84" s="9">
        <v>2058</v>
      </c>
      <c r="F84" s="9">
        <v>2185</v>
      </c>
      <c r="G84" s="11" t="s">
        <v>18</v>
      </c>
      <c r="H84" s="10">
        <f t="shared" si="21"/>
        <v>6.006083739033663E-3</v>
      </c>
    </row>
    <row r="85" spans="2:8" x14ac:dyDescent="0.25">
      <c r="B85" t="s">
        <v>129</v>
      </c>
      <c r="C85" t="s">
        <v>130</v>
      </c>
      <c r="D85" s="9">
        <v>7455</v>
      </c>
      <c r="E85" s="9">
        <v>11885</v>
      </c>
      <c r="F85" s="9">
        <v>14078</v>
      </c>
      <c r="G85" s="10">
        <f t="shared" si="18"/>
        <v>2.1425952130745829E-2</v>
      </c>
      <c r="H85" s="10">
        <f t="shared" si="21"/>
        <v>1.7077805887391051E-2</v>
      </c>
    </row>
    <row r="86" spans="2:8" x14ac:dyDescent="0.25">
      <c r="B86" t="s">
        <v>131</v>
      </c>
      <c r="C86" t="s">
        <v>132</v>
      </c>
      <c r="D86" s="9">
        <v>787</v>
      </c>
      <c r="E86" s="9">
        <v>1112</v>
      </c>
      <c r="F86" s="9">
        <v>1123</v>
      </c>
      <c r="G86" s="10">
        <f t="shared" si="18"/>
        <v>1.5837154946116705E-2</v>
      </c>
      <c r="H86" s="10">
        <f t="shared" si="21"/>
        <v>9.8483262227855306E-4</v>
      </c>
    </row>
    <row r="87" spans="2:8" x14ac:dyDescent="0.25">
      <c r="B87" s="5" t="s">
        <v>133</v>
      </c>
      <c r="C87" s="5"/>
      <c r="D87" s="6"/>
      <c r="E87" s="6"/>
      <c r="F87" s="6"/>
      <c r="G87" s="7"/>
      <c r="H87" s="7"/>
    </row>
    <row r="88" spans="2:8" x14ac:dyDescent="0.25">
      <c r="B88" t="s">
        <v>134</v>
      </c>
      <c r="C88" t="s">
        <v>135</v>
      </c>
      <c r="D88" s="9">
        <v>33802</v>
      </c>
      <c r="E88" s="9">
        <v>38148</v>
      </c>
      <c r="F88" s="9">
        <v>39197</v>
      </c>
      <c r="G88" s="10">
        <f t="shared" si="18"/>
        <v>5.5130210491636245E-3</v>
      </c>
      <c r="H88" s="10">
        <f t="shared" ref="H88:H92" si="22">(F88/E88)^(1/10)-1</f>
        <v>2.7163708216224602E-3</v>
      </c>
    </row>
    <row r="89" spans="2:8" x14ac:dyDescent="0.25">
      <c r="B89" t="s">
        <v>136</v>
      </c>
      <c r="C89" t="s">
        <v>137</v>
      </c>
      <c r="D89" s="9">
        <v>13602</v>
      </c>
      <c r="E89" s="9">
        <v>16964</v>
      </c>
      <c r="F89" s="9">
        <v>17923</v>
      </c>
      <c r="G89" s="10">
        <f t="shared" si="18"/>
        <v>1.0090414292574845E-2</v>
      </c>
      <c r="H89" s="10">
        <f t="shared" si="22"/>
        <v>5.5142832622709914E-3</v>
      </c>
    </row>
    <row r="90" spans="2:8" x14ac:dyDescent="0.25">
      <c r="B90" t="s">
        <v>138</v>
      </c>
      <c r="C90" t="s">
        <v>139</v>
      </c>
      <c r="D90" s="9">
        <v>9859</v>
      </c>
      <c r="E90" s="9">
        <v>13970</v>
      </c>
      <c r="F90" s="9">
        <v>15177</v>
      </c>
      <c r="G90" s="10">
        <f t="shared" si="18"/>
        <v>1.5968308140169807E-2</v>
      </c>
      <c r="H90" s="10">
        <f t="shared" si="22"/>
        <v>8.3213264298314105E-3</v>
      </c>
    </row>
    <row r="91" spans="2:8" x14ac:dyDescent="0.25">
      <c r="B91" t="s">
        <v>140</v>
      </c>
      <c r="C91" t="s">
        <v>141</v>
      </c>
      <c r="D91" s="9">
        <v>6187</v>
      </c>
      <c r="E91" s="9">
        <v>6369</v>
      </c>
      <c r="F91" s="9">
        <v>7797</v>
      </c>
      <c r="G91" s="10">
        <f t="shared" si="18"/>
        <v>1.3186939332345826E-3</v>
      </c>
      <c r="H91" s="10">
        <f t="shared" si="22"/>
        <v>2.0435663611691579E-2</v>
      </c>
    </row>
    <row r="92" spans="2:8" x14ac:dyDescent="0.25">
      <c r="B92" t="s">
        <v>142</v>
      </c>
      <c r="C92" t="s">
        <v>143</v>
      </c>
      <c r="D92" s="9">
        <v>5463</v>
      </c>
      <c r="E92" s="9">
        <v>12133</v>
      </c>
      <c r="F92" s="9">
        <v>14410</v>
      </c>
      <c r="G92" s="10">
        <f t="shared" si="18"/>
        <v>3.6935353559721218E-2</v>
      </c>
      <c r="H92" s="10">
        <f t="shared" si="22"/>
        <v>1.7348099972864572E-2</v>
      </c>
    </row>
    <row r="93" spans="2:8" x14ac:dyDescent="0.25">
      <c r="B93" s="5" t="s">
        <v>144</v>
      </c>
      <c r="C93" s="5"/>
      <c r="D93" s="6"/>
      <c r="E93" s="6"/>
      <c r="F93" s="6"/>
      <c r="G93" s="7"/>
      <c r="H93" s="7"/>
    </row>
    <row r="94" spans="2:8" x14ac:dyDescent="0.25">
      <c r="B94" t="s">
        <v>145</v>
      </c>
      <c r="C94" t="s">
        <v>146</v>
      </c>
      <c r="D94" s="9">
        <v>564</v>
      </c>
      <c r="E94" s="9">
        <v>842</v>
      </c>
      <c r="F94" s="9">
        <v>1016</v>
      </c>
      <c r="G94" s="10">
        <f t="shared" si="18"/>
        <v>1.8381708820780052E-2</v>
      </c>
      <c r="H94" s="10">
        <f t="shared" ref="H94:H98" si="23">(F94/E94)^(1/10)-1</f>
        <v>1.896240687831674E-2</v>
      </c>
    </row>
    <row r="95" spans="2:8" x14ac:dyDescent="0.25">
      <c r="B95" t="s">
        <v>147</v>
      </c>
      <c r="C95" t="s">
        <v>148</v>
      </c>
      <c r="D95" s="9">
        <v>364</v>
      </c>
      <c r="E95" s="9">
        <v>547</v>
      </c>
      <c r="F95" s="9">
        <v>628</v>
      </c>
      <c r="G95" s="10">
        <f t="shared" si="18"/>
        <v>1.8685841709395801E-2</v>
      </c>
      <c r="H95" s="10">
        <f t="shared" si="23"/>
        <v>1.3904922930628505E-2</v>
      </c>
    </row>
    <row r="96" spans="2:8" x14ac:dyDescent="0.25">
      <c r="B96" t="s">
        <v>149</v>
      </c>
      <c r="C96" t="s">
        <v>150</v>
      </c>
      <c r="D96" s="9">
        <v>2380</v>
      </c>
      <c r="E96" s="9">
        <v>2753</v>
      </c>
      <c r="F96" s="9">
        <v>3259</v>
      </c>
      <c r="G96" s="10">
        <f t="shared" si="18"/>
        <v>6.6397066030292606E-3</v>
      </c>
      <c r="H96" s="10">
        <f t="shared" si="23"/>
        <v>1.7016069035172166E-2</v>
      </c>
    </row>
    <row r="97" spans="2:9" x14ac:dyDescent="0.25">
      <c r="B97" t="s">
        <v>151</v>
      </c>
      <c r="C97" t="s">
        <v>152</v>
      </c>
      <c r="D97" s="9">
        <v>11752</v>
      </c>
      <c r="E97" s="9">
        <v>10308</v>
      </c>
      <c r="F97" s="9">
        <v>12230</v>
      </c>
      <c r="G97" s="10">
        <f t="shared" si="18"/>
        <v>-5.9415128970798925E-3</v>
      </c>
      <c r="H97" s="10">
        <f t="shared" si="23"/>
        <v>1.7244158754903482E-2</v>
      </c>
    </row>
    <row r="98" spans="2:9" x14ac:dyDescent="0.25">
      <c r="B98" t="s">
        <v>153</v>
      </c>
      <c r="C98" t="s">
        <v>154</v>
      </c>
      <c r="D98" s="9">
        <v>17949</v>
      </c>
      <c r="E98" s="9">
        <v>18688</v>
      </c>
      <c r="F98" s="9">
        <v>21260</v>
      </c>
      <c r="G98" s="10">
        <f t="shared" si="18"/>
        <v>1.8356465387727727E-3</v>
      </c>
      <c r="H98" s="10">
        <f t="shared" si="23"/>
        <v>1.2978070165311939E-2</v>
      </c>
    </row>
    <row r="99" spans="2:9" x14ac:dyDescent="0.25">
      <c r="B99" s="5" t="s">
        <v>155</v>
      </c>
      <c r="C99" s="5"/>
      <c r="D99" s="6"/>
      <c r="E99" s="6"/>
      <c r="F99" s="6"/>
      <c r="G99" s="7"/>
      <c r="H99" s="7"/>
    </row>
    <row r="100" spans="2:9" x14ac:dyDescent="0.25">
      <c r="B100" t="s">
        <v>156</v>
      </c>
      <c r="C100" t="s">
        <v>157</v>
      </c>
      <c r="D100" s="9">
        <v>2932</v>
      </c>
      <c r="E100" s="9">
        <v>2714</v>
      </c>
      <c r="F100" s="9">
        <v>2828</v>
      </c>
      <c r="G100" s="10">
        <f t="shared" si="18"/>
        <v>-3.5057143389163326E-3</v>
      </c>
      <c r="H100" s="10">
        <f t="shared" ref="H100:H103" si="24">(F100/E100)^(1/10)-1</f>
        <v>4.1230953276267801E-3</v>
      </c>
    </row>
    <row r="101" spans="2:9" x14ac:dyDescent="0.25">
      <c r="B101" t="s">
        <v>158</v>
      </c>
      <c r="C101" t="s">
        <v>159</v>
      </c>
      <c r="D101" s="9">
        <v>2180</v>
      </c>
      <c r="E101" s="9">
        <v>1901</v>
      </c>
      <c r="F101" s="9">
        <v>2118</v>
      </c>
      <c r="G101" s="10">
        <f t="shared" si="18"/>
        <v>-6.205430532468359E-3</v>
      </c>
      <c r="H101" s="10">
        <f t="shared" si="24"/>
        <v>1.0867849028262544E-2</v>
      </c>
    </row>
    <row r="102" spans="2:9" x14ac:dyDescent="0.25">
      <c r="B102" t="s">
        <v>160</v>
      </c>
      <c r="C102" t="s">
        <v>161</v>
      </c>
      <c r="D102" s="12" t="s">
        <v>19</v>
      </c>
      <c r="E102" s="9">
        <v>5042</v>
      </c>
      <c r="F102" s="9">
        <v>5265</v>
      </c>
      <c r="G102" s="14" t="s">
        <v>18</v>
      </c>
      <c r="H102" s="10">
        <f t="shared" si="24"/>
        <v>4.3372102703247428E-3</v>
      </c>
    </row>
    <row r="103" spans="2:9" x14ac:dyDescent="0.25">
      <c r="B103" t="s">
        <v>162</v>
      </c>
      <c r="C103" t="s">
        <v>163</v>
      </c>
      <c r="D103" s="9">
        <v>1167</v>
      </c>
      <c r="E103" s="9">
        <v>488</v>
      </c>
      <c r="F103" s="9">
        <v>484</v>
      </c>
      <c r="G103" s="10">
        <f t="shared" si="18"/>
        <v>-3.8855711887838651E-2</v>
      </c>
      <c r="H103" s="10">
        <f t="shared" si="24"/>
        <v>-8.2271130097610889E-4</v>
      </c>
    </row>
    <row r="104" spans="2:9" x14ac:dyDescent="0.25">
      <c r="D104" s="9"/>
      <c r="E104" s="9"/>
      <c r="F104" s="9"/>
      <c r="G104" s="10"/>
      <c r="H104" s="10"/>
    </row>
    <row r="105" spans="2:9" x14ac:dyDescent="0.25">
      <c r="B105" s="15" t="s">
        <v>164</v>
      </c>
      <c r="D105" s="9">
        <f>D114-D112</f>
        <v>274913</v>
      </c>
      <c r="E105" s="9">
        <f>E114-E112</f>
        <v>280173</v>
      </c>
      <c r="F105" s="9">
        <f>F114-F112</f>
        <v>300161</v>
      </c>
      <c r="G105" s="14" t="s">
        <v>18</v>
      </c>
      <c r="H105" s="10">
        <f>(F105/E105)^(1/10)-1</f>
        <v>6.9149715520926414E-3</v>
      </c>
    </row>
    <row r="106" spans="2:9" x14ac:dyDescent="0.25">
      <c r="C106" s="16"/>
      <c r="D106" s="9"/>
      <c r="E106" s="9"/>
      <c r="F106" s="9"/>
      <c r="G106" s="9"/>
      <c r="H106" s="10"/>
    </row>
    <row r="107" spans="2:9" x14ac:dyDescent="0.25">
      <c r="C107" t="s">
        <v>165</v>
      </c>
      <c r="D107" s="9">
        <f>D108+D109</f>
        <v>6063</v>
      </c>
      <c r="E107" s="9">
        <f>E108+E109</f>
        <v>6753</v>
      </c>
      <c r="F107" s="9">
        <f>F108+F109</f>
        <v>7047</v>
      </c>
      <c r="G107" s="10">
        <f t="shared" ref="G107:G112" si="25">(E107/D107)^(1/22)-1</f>
        <v>4.9112080731472663E-3</v>
      </c>
      <c r="H107" s="10">
        <f>(F107/E107)^(1/10)-1</f>
        <v>4.2706075398988297E-3</v>
      </c>
    </row>
    <row r="108" spans="2:9" x14ac:dyDescent="0.25">
      <c r="C108" t="s">
        <v>166</v>
      </c>
      <c r="D108" s="9">
        <v>3646</v>
      </c>
      <c r="E108" s="9">
        <v>5250</v>
      </c>
      <c r="F108" s="9">
        <v>5660</v>
      </c>
      <c r="G108" s="10">
        <f t="shared" si="25"/>
        <v>1.6710696561463179E-2</v>
      </c>
      <c r="H108" s="10">
        <f t="shared" ref="H108:H112" si="26">(F108/E108)^(1/10)-1</f>
        <v>7.5479246126726185E-3</v>
      </c>
    </row>
    <row r="109" spans="2:9" x14ac:dyDescent="0.25">
      <c r="C109" t="s">
        <v>167</v>
      </c>
      <c r="D109" s="9">
        <v>2417</v>
      </c>
      <c r="E109" s="9">
        <v>1503</v>
      </c>
      <c r="F109" s="9">
        <v>1387</v>
      </c>
      <c r="G109" s="10">
        <f t="shared" si="25"/>
        <v>-2.1362340441186123E-2</v>
      </c>
      <c r="H109" s="10">
        <f t="shared" si="26"/>
        <v>-7.9998266445624466E-3</v>
      </c>
      <c r="I109" s="9"/>
    </row>
    <row r="110" spans="2:9" x14ac:dyDescent="0.25">
      <c r="C110" t="s">
        <v>168</v>
      </c>
      <c r="D110" s="9">
        <v>8895</v>
      </c>
      <c r="E110" s="9">
        <v>9360</v>
      </c>
      <c r="F110" s="9">
        <v>9917</v>
      </c>
      <c r="G110" s="10">
        <f t="shared" si="25"/>
        <v>2.3188648440013448E-3</v>
      </c>
      <c r="H110" s="10">
        <f t="shared" si="26"/>
        <v>5.797255995995565E-3</v>
      </c>
    </row>
    <row r="111" spans="2:9" x14ac:dyDescent="0.25">
      <c r="C111" t="s">
        <v>169</v>
      </c>
      <c r="D111" s="9">
        <v>7019</v>
      </c>
      <c r="E111" s="9">
        <v>8240</v>
      </c>
      <c r="F111" s="9">
        <v>8836</v>
      </c>
      <c r="G111" s="10">
        <f t="shared" si="25"/>
        <v>7.3166177899903762E-3</v>
      </c>
      <c r="H111" s="10">
        <f t="shared" si="26"/>
        <v>7.0078349206939006E-3</v>
      </c>
    </row>
    <row r="112" spans="2:9" x14ac:dyDescent="0.25">
      <c r="B112" s="15" t="s">
        <v>170</v>
      </c>
      <c r="D112" s="9">
        <f>SUM(D108:D111)</f>
        <v>21977</v>
      </c>
      <c r="E112" s="9">
        <f>SUM(E108:E111)</f>
        <v>24353</v>
      </c>
      <c r="F112" s="9">
        <f>SUM(F108:F111)</f>
        <v>25800</v>
      </c>
      <c r="G112" s="10">
        <f t="shared" si="25"/>
        <v>4.6772038250624259E-3</v>
      </c>
      <c r="H112" s="10">
        <f t="shared" si="26"/>
        <v>5.7886344382382937E-3</v>
      </c>
    </row>
    <row r="113" spans="2:8" x14ac:dyDescent="0.25">
      <c r="C113" s="15"/>
      <c r="D113" s="9"/>
      <c r="E113" s="9"/>
      <c r="F113" s="9"/>
      <c r="G113" s="9"/>
    </row>
    <row r="114" spans="2:8" x14ac:dyDescent="0.25">
      <c r="B114" s="15" t="s">
        <v>171</v>
      </c>
      <c r="D114" s="9">
        <v>296890</v>
      </c>
      <c r="E114" s="9">
        <f>E118-E116</f>
        <v>304526</v>
      </c>
      <c r="F114" s="9">
        <f>F118-F116</f>
        <v>325961</v>
      </c>
      <c r="G114" s="10">
        <f t="shared" ref="G114" si="27">(E114/D114)^(1/22)-1</f>
        <v>1.1549741765985999E-3</v>
      </c>
      <c r="H114" s="10">
        <f>(F114/E114)^(1/10)-1</f>
        <v>6.8253143042182884E-3</v>
      </c>
    </row>
    <row r="115" spans="2:8" x14ac:dyDescent="0.25">
      <c r="C115" s="17"/>
      <c r="D115" s="9"/>
      <c r="E115" s="9"/>
      <c r="F115" s="9"/>
      <c r="H115" s="10"/>
    </row>
    <row r="116" spans="2:8" x14ac:dyDescent="0.25">
      <c r="C116" s="22" t="s">
        <v>198</v>
      </c>
      <c r="D116" s="9">
        <f>D118-D114</f>
        <v>40147</v>
      </c>
      <c r="E116" s="9">
        <v>40800</v>
      </c>
      <c r="F116" s="9">
        <v>44200</v>
      </c>
      <c r="G116" s="10">
        <f t="shared" ref="G116" si="28">(E116/D116)^(1/22)-1</f>
        <v>7.3364915306539658E-4</v>
      </c>
      <c r="H116" s="10">
        <f>(F116/E116)^(1/10)-1</f>
        <v>8.0363905839886396E-3</v>
      </c>
    </row>
    <row r="117" spans="2:8" x14ac:dyDescent="0.25">
      <c r="D117" s="14"/>
      <c r="E117" s="9"/>
      <c r="F117" s="9"/>
      <c r="G117" s="18"/>
      <c r="H117" s="10"/>
    </row>
    <row r="118" spans="2:8" x14ac:dyDescent="0.25">
      <c r="B118" s="15" t="s">
        <v>172</v>
      </c>
      <c r="D118" s="9">
        <v>337037</v>
      </c>
      <c r="E118" s="9">
        <v>345326</v>
      </c>
      <c r="F118" s="9">
        <v>370161</v>
      </c>
      <c r="G118" s="10">
        <f t="shared" ref="G118" si="29">(E118/D118)^(1/22)-1</f>
        <v>1.1049819429296281E-3</v>
      </c>
      <c r="H118" s="10">
        <f>(F118/E118)^(1/10)-1</f>
        <v>6.9690866178300226E-3</v>
      </c>
    </row>
    <row r="119" spans="2:8" x14ac:dyDescent="0.25">
      <c r="E119" s="9"/>
      <c r="F119" s="9"/>
      <c r="G119" s="12"/>
      <c r="H119" s="10"/>
    </row>
    <row r="120" spans="2:8" x14ac:dyDescent="0.25">
      <c r="C120" s="19" t="s">
        <v>173</v>
      </c>
    </row>
    <row r="121" spans="2:8" x14ac:dyDescent="0.25">
      <c r="C121" s="19" t="s">
        <v>174</v>
      </c>
    </row>
    <row r="122" spans="2:8" x14ac:dyDescent="0.25">
      <c r="B122" s="19"/>
      <c r="C122" s="19" t="s">
        <v>175</v>
      </c>
    </row>
    <row r="123" spans="2:8" x14ac:dyDescent="0.25">
      <c r="B123" s="19"/>
      <c r="C123" s="19" t="s">
        <v>176</v>
      </c>
    </row>
    <row r="124" spans="2:8" x14ac:dyDescent="0.25">
      <c r="B124" s="19"/>
      <c r="C124" s="24" t="s">
        <v>202</v>
      </c>
      <c r="D124" s="19" t="s">
        <v>177</v>
      </c>
    </row>
    <row r="125" spans="2:8" x14ac:dyDescent="0.25">
      <c r="C125" s="19" t="s">
        <v>199</v>
      </c>
    </row>
    <row r="126" spans="2:8" x14ac:dyDescent="0.25">
      <c r="C126" s="19" t="s">
        <v>200</v>
      </c>
    </row>
    <row r="127" spans="2:8" x14ac:dyDescent="0.25">
      <c r="C127" s="19" t="s">
        <v>178</v>
      </c>
    </row>
    <row r="128" spans="2:8" x14ac:dyDescent="0.25">
      <c r="D128" s="9"/>
    </row>
    <row r="129" spans="3:8" x14ac:dyDescent="0.25">
      <c r="C129" s="19" t="s">
        <v>201</v>
      </c>
    </row>
    <row r="130" spans="3:8" x14ac:dyDescent="0.25">
      <c r="C130" s="19"/>
      <c r="D130" s="9"/>
      <c r="E130" s="9"/>
      <c r="F130" s="9"/>
    </row>
    <row r="131" spans="3:8" x14ac:dyDescent="0.25">
      <c r="C131" s="19"/>
    </row>
    <row r="137" spans="3:8" x14ac:dyDescent="0.25">
      <c r="H137" s="14"/>
    </row>
    <row r="138" spans="3:8" x14ac:dyDescent="0.25">
      <c r="H138" s="14"/>
    </row>
  </sheetData>
  <mergeCells count="5">
    <mergeCell ref="B1:H1"/>
    <mergeCell ref="B2:H2"/>
    <mergeCell ref="B3:H3"/>
    <mergeCell ref="G4:H4"/>
    <mergeCell ref="B8:C8"/>
  </mergeCells>
  <pageMargins left="0.27" right="0.17" top="0.96" bottom="1.01" header="0.37" footer="0.37"/>
  <pageSetup fitToHeight="3" orientation="portrait" r:id="rId1"/>
  <headerFooter alignWithMargins="0">
    <oddFooter>&amp;L&amp;8Vermont Department of Labor
Economic &amp;&amp; Labor Market Information&amp;C&amp;P&amp;R&amp;8&amp;F
&amp;D</oddFooter>
  </headerFooter>
  <rowBreaks count="1" manualBreakCount="1">
    <brk id="96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8C309-DE33-47AB-976F-711FFBDE82D9}">
  <dimension ref="A1"/>
  <sheetViews>
    <sheetView workbookViewId="0">
      <selection activeCell="K61" sqref="K61"/>
    </sheetView>
  </sheetViews>
  <sheetFormatPr defaultRowHeight="13.2" x14ac:dyDescent="0.25"/>
  <cols>
    <col min="1" max="16384" width="8.88671875" style="25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Industry Projections 2022-2032</vt:lpstr>
      <vt:lpstr>Methodology &amp; Technical Notes</vt:lpstr>
      <vt:lpstr>'Industry Projections 2022-2032'!Print_Area</vt:lpstr>
      <vt:lpstr>'Industry Projections 2022-2032'!Print_Titles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Reenie De Geus</dc:creator>
  <cp:lastModifiedBy>Willey, Richard</cp:lastModifiedBy>
  <cp:lastPrinted>2024-07-15T19:00:37Z</cp:lastPrinted>
  <dcterms:created xsi:type="dcterms:W3CDTF">2018-07-25T15:15:16Z</dcterms:created>
  <dcterms:modified xsi:type="dcterms:W3CDTF">2024-08-13T18:28:03Z</dcterms:modified>
</cp:coreProperties>
</file>